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0" windowWidth="17580" windowHeight="12220" activeTab="1"/>
  </bookViews>
  <sheets>
    <sheet name="FWI calculations" sheetId="1" r:id="rId1"/>
    <sheet name="Notes" sheetId="2" r:id="rId2"/>
  </sheets>
  <definedNames/>
  <calcPr fullCalcOnLoad="1"/>
</workbook>
</file>

<file path=xl/sharedStrings.xml><?xml version="1.0" encoding="utf-8"?>
<sst xmlns="http://schemas.openxmlformats.org/spreadsheetml/2006/main" count="31" uniqueCount="24">
  <si>
    <t>MONTH</t>
  </si>
  <si>
    <t>DAY</t>
  </si>
  <si>
    <t>TEMP</t>
  </si>
  <si>
    <t>RH</t>
  </si>
  <si>
    <t>WIND</t>
  </si>
  <si>
    <t>RAIN</t>
  </si>
  <si>
    <t>FFMC</t>
  </si>
  <si>
    <t>DMC</t>
  </si>
  <si>
    <t>DC</t>
  </si>
  <si>
    <t>ISI</t>
  </si>
  <si>
    <t>BUI</t>
  </si>
  <si>
    <t>FWI</t>
  </si>
  <si>
    <t>DSR</t>
  </si>
  <si>
    <t>C</t>
  </si>
  <si>
    <t>%</t>
  </si>
  <si>
    <t>km/h</t>
  </si>
  <si>
    <t>mm/day</t>
  </si>
  <si>
    <t>Pre-calculated values for testing</t>
  </si>
  <si>
    <t>Values calculated from FWI code</t>
  </si>
  <si>
    <t>FWI code was inserted into the file using the instructions at http://office.microsoft.com/en-us/excel-help/creating-custom-functions-HA001111701.aspx</t>
  </si>
  <si>
    <t>Data are what the CFS uses to check FWI values when implemented in a new programming language, originating from Petawawa National Forestry Institute.</t>
  </si>
  <si>
    <t>FWI code is from the file FWI.vba. See references therein for technical descriptions of the FWI system.</t>
  </si>
  <si>
    <t>This worked on MS Excel 2011 for Mac</t>
  </si>
  <si>
    <t>An Excel 'Add-In' FWIFunctions.xlam was created using code in the file FWI.vba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</si>
</sst>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52"/>
  <sheetViews>
    <sheetView workbookViewId="0" topLeftCell="A1">
      <selection activeCell="W17" sqref="W17"/>
    </sheetView>
  </sheetViews>
  <sheetFormatPr defaultColWidth="8.8515625" defaultRowHeight="12.75"/>
  <cols>
    <col min="1" max="6" width="8.8515625" style="0" customWidth="1"/>
    <col min="7" max="7" width="4.00390625" style="0" customWidth="1"/>
    <col min="8" max="14" width="8.8515625" style="2" customWidth="1"/>
    <col min="15" max="15" width="4.00390625" style="0" customWidth="1"/>
    <col min="16" max="22" width="8.8515625" style="2" customWidth="1"/>
  </cols>
  <sheetData>
    <row r="1" spans="3:16" ht="12">
      <c r="C1" t="s">
        <v>13</v>
      </c>
      <c r="D1" t="s">
        <v>14</v>
      </c>
      <c r="E1" t="s">
        <v>15</v>
      </c>
      <c r="F1" t="s">
        <v>16</v>
      </c>
      <c r="H1" s="2" t="s">
        <v>17</v>
      </c>
      <c r="P1" s="2" t="s">
        <v>18</v>
      </c>
    </row>
    <row r="2" spans="1:22" ht="1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/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P2" s="3" t="s">
        <v>6</v>
      </c>
      <c r="Q2" s="3" t="s">
        <v>7</v>
      </c>
      <c r="R2" s="3" t="s">
        <v>8</v>
      </c>
      <c r="S2" s="3" t="s">
        <v>9</v>
      </c>
      <c r="T2" s="3" t="s">
        <v>10</v>
      </c>
      <c r="U2" s="3" t="s">
        <v>11</v>
      </c>
      <c r="V2" s="3" t="s">
        <v>12</v>
      </c>
    </row>
    <row r="3" spans="8:18" ht="12">
      <c r="H3" s="2">
        <v>85</v>
      </c>
      <c r="I3" s="2">
        <v>6</v>
      </c>
      <c r="J3" s="2">
        <v>15</v>
      </c>
      <c r="P3" s="2">
        <v>85</v>
      </c>
      <c r="Q3" s="2">
        <v>6</v>
      </c>
      <c r="R3" s="2">
        <v>15</v>
      </c>
    </row>
    <row r="4" spans="1:22" ht="12">
      <c r="A4">
        <v>4</v>
      </c>
      <c r="B4">
        <v>13</v>
      </c>
      <c r="C4">
        <v>17</v>
      </c>
      <c r="D4">
        <v>42</v>
      </c>
      <c r="E4">
        <v>25</v>
      </c>
      <c r="F4">
        <v>0</v>
      </c>
      <c r="H4" s="2">
        <v>87.7</v>
      </c>
      <c r="I4" s="2">
        <v>8.5</v>
      </c>
      <c r="J4" s="2">
        <v>19</v>
      </c>
      <c r="K4" s="2">
        <v>10.9</v>
      </c>
      <c r="L4" s="2">
        <v>8.5</v>
      </c>
      <c r="M4" s="2">
        <v>10.1</v>
      </c>
      <c r="N4" s="2">
        <v>1.63</v>
      </c>
      <c r="P4" s="2">
        <f>FFMC(C4,D4,E4,F4,P3)</f>
        <v>87.69298009277445</v>
      </c>
      <c r="Q4" s="2">
        <f>DMC(C4,D4,F4,Q3,A4,45+54/60)</f>
        <v>8.545051136</v>
      </c>
      <c r="R4" s="2">
        <f>DC(C4,F4,R3,A4,45+54/60)</f>
        <v>19.014</v>
      </c>
      <c r="S4" s="2">
        <f>ISI(E4,P4)</f>
        <v>10.853661073655068</v>
      </c>
      <c r="T4" s="2">
        <f>BUI(Q4,R4)</f>
        <v>8.490426535837184</v>
      </c>
      <c r="U4" s="2">
        <f>FWI(S4,T4)</f>
        <v>10.096371392382368</v>
      </c>
      <c r="V4" s="2">
        <f>DSR(U4)</f>
        <v>1.6290766399790664</v>
      </c>
    </row>
    <row r="5" spans="1:22" ht="12">
      <c r="A5">
        <v>4</v>
      </c>
      <c r="B5">
        <f>B4+1</f>
        <v>14</v>
      </c>
      <c r="C5">
        <v>20</v>
      </c>
      <c r="D5">
        <v>21</v>
      </c>
      <c r="E5">
        <v>25</v>
      </c>
      <c r="F5">
        <v>2.4</v>
      </c>
      <c r="H5" s="2">
        <v>86.2</v>
      </c>
      <c r="I5" s="2">
        <v>10.4</v>
      </c>
      <c r="J5" s="2">
        <v>23.6</v>
      </c>
      <c r="K5" s="2">
        <v>8.8</v>
      </c>
      <c r="L5" s="2">
        <v>10.4</v>
      </c>
      <c r="M5" s="2">
        <v>9.3</v>
      </c>
      <c r="N5" s="2">
        <v>1.4</v>
      </c>
      <c r="P5" s="2">
        <f>FFMC(C5,D5,E5,F5,P4)</f>
        <v>86.24764219593841</v>
      </c>
      <c r="Q5" s="2">
        <f aca="true" t="shared" si="0" ref="Q5:Q52">DMC(C5,D5,F5,Q4,A5,45+54/60)</f>
        <v>10.411088097194945</v>
      </c>
      <c r="R5" s="2">
        <f aca="true" t="shared" si="1" ref="R5:R52">DC(C5,F5,R4,A5,45+54/60)</f>
        <v>23.567999999999998</v>
      </c>
      <c r="S5" s="2">
        <f aca="true" t="shared" si="2" ref="S5:S52">ISI(E5,P5)</f>
        <v>8.837574384907787</v>
      </c>
      <c r="T5" s="2">
        <f aca="true" t="shared" si="3" ref="T5:T52">BUI(Q5,R5)</f>
        <v>10.36413620970395</v>
      </c>
      <c r="U5" s="2">
        <f aca="true" t="shared" si="4" ref="U5:U52">FWI(S5,T5)</f>
        <v>9.28387928454658</v>
      </c>
      <c r="V5" s="2">
        <f aca="true" t="shared" si="5" ref="V5:V52">DSR(U5)</f>
        <v>1.4042682999653475</v>
      </c>
    </row>
    <row r="6" spans="1:22" ht="12">
      <c r="A6">
        <v>4</v>
      </c>
      <c r="B6">
        <f aca="true" t="shared" si="6" ref="B6:B21">B5+1</f>
        <v>15</v>
      </c>
      <c r="C6">
        <v>8.5</v>
      </c>
      <c r="D6">
        <v>40</v>
      </c>
      <c r="E6">
        <v>17</v>
      </c>
      <c r="F6">
        <v>0</v>
      </c>
      <c r="H6" s="2">
        <v>87</v>
      </c>
      <c r="I6" s="2">
        <v>11.8</v>
      </c>
      <c r="J6" s="2">
        <v>26.1</v>
      </c>
      <c r="K6" s="2">
        <v>6.5</v>
      </c>
      <c r="L6" s="2">
        <v>11.7</v>
      </c>
      <c r="M6" s="2">
        <v>7.6</v>
      </c>
      <c r="N6" s="2">
        <v>0.98</v>
      </c>
      <c r="P6" s="2">
        <f aca="true" t="shared" si="7" ref="P6:P52">FFMC(C6,D6,E6,F6,P5)</f>
        <v>86.96713292639285</v>
      </c>
      <c r="Q6" s="2">
        <f t="shared" si="0"/>
        <v>11.807496417194944</v>
      </c>
      <c r="R6" s="2">
        <f t="shared" si="1"/>
        <v>26.052</v>
      </c>
      <c r="S6" s="2">
        <f t="shared" si="2"/>
        <v>6.5391448432079855</v>
      </c>
      <c r="T6" s="2">
        <f t="shared" si="3"/>
        <v>11.748039956382021</v>
      </c>
      <c r="U6" s="2">
        <f t="shared" si="4"/>
        <v>7.583084014721485</v>
      </c>
      <c r="V6" s="2">
        <f t="shared" si="5"/>
        <v>0.9815130760531385</v>
      </c>
    </row>
    <row r="7" spans="1:22" ht="12">
      <c r="A7">
        <v>4</v>
      </c>
      <c r="B7">
        <f t="shared" si="6"/>
        <v>16</v>
      </c>
      <c r="C7">
        <v>6.5</v>
      </c>
      <c r="D7">
        <v>25</v>
      </c>
      <c r="E7">
        <v>6</v>
      </c>
      <c r="F7">
        <v>0</v>
      </c>
      <c r="H7" s="2">
        <v>88.8</v>
      </c>
      <c r="I7" s="2">
        <v>13.2</v>
      </c>
      <c r="J7" s="2">
        <v>28.2</v>
      </c>
      <c r="K7" s="2">
        <v>4.9</v>
      </c>
      <c r="L7" s="2">
        <v>13.1</v>
      </c>
      <c r="M7" s="2">
        <v>6.2</v>
      </c>
      <c r="N7" s="2">
        <v>0.68</v>
      </c>
      <c r="P7" s="2">
        <f t="shared" si="7"/>
        <v>88.8286002135936</v>
      </c>
      <c r="Q7" s="2">
        <f t="shared" si="0"/>
        <v>13.189358817194943</v>
      </c>
      <c r="R7" s="2">
        <f t="shared" si="1"/>
        <v>28.176</v>
      </c>
      <c r="S7" s="2">
        <f t="shared" si="2"/>
        <v>4.903407340342689</v>
      </c>
      <c r="T7" s="2">
        <f t="shared" si="3"/>
        <v>13.114050051542216</v>
      </c>
      <c r="U7" s="2">
        <f t="shared" si="4"/>
        <v>6.160463030070436</v>
      </c>
      <c r="V7" s="2">
        <f t="shared" si="5"/>
        <v>0.6794923060270723</v>
      </c>
    </row>
    <row r="8" spans="1:22" ht="12">
      <c r="A8">
        <v>4</v>
      </c>
      <c r="B8">
        <f t="shared" si="6"/>
        <v>17</v>
      </c>
      <c r="C8">
        <v>13</v>
      </c>
      <c r="D8">
        <v>34</v>
      </c>
      <c r="E8">
        <v>24</v>
      </c>
      <c r="F8">
        <v>0</v>
      </c>
      <c r="H8" s="2">
        <v>89.1</v>
      </c>
      <c r="I8" s="2">
        <v>15.4</v>
      </c>
      <c r="J8" s="2">
        <v>31.5</v>
      </c>
      <c r="K8" s="2">
        <v>12.6</v>
      </c>
      <c r="L8" s="2">
        <v>15.3</v>
      </c>
      <c r="M8" s="2">
        <v>14.8</v>
      </c>
      <c r="N8" s="2">
        <v>3.22</v>
      </c>
      <c r="P8" s="2">
        <f t="shared" si="7"/>
        <v>89.1014847865098</v>
      </c>
      <c r="Q8" s="2">
        <f t="shared" si="0"/>
        <v>15.445431009194943</v>
      </c>
      <c r="R8" s="2">
        <f t="shared" si="1"/>
        <v>31.47</v>
      </c>
      <c r="S8" s="2">
        <f t="shared" si="2"/>
        <v>12.630647569357583</v>
      </c>
      <c r="T8" s="2">
        <f t="shared" si="3"/>
        <v>15.34633489877218</v>
      </c>
      <c r="U8" s="2">
        <f t="shared" si="4"/>
        <v>14.846094354040574</v>
      </c>
      <c r="V8" s="2">
        <f t="shared" si="5"/>
        <v>3.2234617932916523</v>
      </c>
    </row>
    <row r="9" spans="1:22" ht="12">
      <c r="A9">
        <v>4</v>
      </c>
      <c r="B9">
        <f t="shared" si="6"/>
        <v>18</v>
      </c>
      <c r="C9">
        <v>6</v>
      </c>
      <c r="D9">
        <v>40</v>
      </c>
      <c r="E9">
        <v>22</v>
      </c>
      <c r="F9">
        <v>0.4</v>
      </c>
      <c r="H9" s="2">
        <v>88.7</v>
      </c>
      <c r="I9" s="2">
        <v>16.5</v>
      </c>
      <c r="J9" s="2">
        <v>33.5</v>
      </c>
      <c r="K9" s="2">
        <v>10.7</v>
      </c>
      <c r="L9" s="2">
        <v>16.4</v>
      </c>
      <c r="M9" s="2">
        <v>13.5</v>
      </c>
      <c r="N9" s="2">
        <v>2.71</v>
      </c>
      <c r="P9" s="2">
        <f t="shared" si="7"/>
        <v>88.65670191530057</v>
      </c>
      <c r="Q9" s="2">
        <f t="shared" si="0"/>
        <v>16.478191329194942</v>
      </c>
      <c r="R9" s="2">
        <f t="shared" si="1"/>
        <v>33.504</v>
      </c>
      <c r="S9" s="2">
        <f t="shared" si="2"/>
        <v>10.713382399380574</v>
      </c>
      <c r="T9" s="2">
        <f t="shared" si="3"/>
        <v>16.37746260416924</v>
      </c>
      <c r="U9" s="2">
        <f t="shared" si="4"/>
        <v>13.471193033526042</v>
      </c>
      <c r="V9" s="2">
        <f t="shared" si="5"/>
        <v>2.7140486552308034</v>
      </c>
    </row>
    <row r="10" spans="1:22" ht="12">
      <c r="A10">
        <v>4</v>
      </c>
      <c r="B10">
        <f t="shared" si="6"/>
        <v>19</v>
      </c>
      <c r="C10">
        <v>5.5</v>
      </c>
      <c r="D10">
        <v>52</v>
      </c>
      <c r="E10">
        <v>6</v>
      </c>
      <c r="F10">
        <v>0</v>
      </c>
      <c r="H10" s="2">
        <v>87.4</v>
      </c>
      <c r="I10" s="2">
        <v>17.2</v>
      </c>
      <c r="J10" s="2">
        <v>35.4</v>
      </c>
      <c r="K10" s="2">
        <v>4</v>
      </c>
      <c r="L10" s="2">
        <v>17.1</v>
      </c>
      <c r="M10" s="2">
        <v>5.9</v>
      </c>
      <c r="N10" s="2">
        <v>0.62</v>
      </c>
      <c r="P10" s="2">
        <f t="shared" si="7"/>
        <v>87.35415711108273</v>
      </c>
      <c r="Q10" s="2">
        <f t="shared" si="0"/>
        <v>17.24621590519494</v>
      </c>
      <c r="R10" s="2">
        <f t="shared" si="1"/>
        <v>35.448</v>
      </c>
      <c r="S10" s="2">
        <f t="shared" si="2"/>
        <v>3.9696168386670263</v>
      </c>
      <c r="T10" s="2">
        <f t="shared" si="3"/>
        <v>17.150281533514626</v>
      </c>
      <c r="U10" s="2">
        <f t="shared" si="4"/>
        <v>5.8644538434674525</v>
      </c>
      <c r="V10" s="2">
        <f t="shared" si="5"/>
        <v>0.622775769976663</v>
      </c>
    </row>
    <row r="11" spans="1:22" ht="12">
      <c r="A11">
        <v>4</v>
      </c>
      <c r="B11">
        <f t="shared" si="6"/>
        <v>20</v>
      </c>
      <c r="C11">
        <v>8.5</v>
      </c>
      <c r="D11">
        <v>46</v>
      </c>
      <c r="E11">
        <v>16</v>
      </c>
      <c r="F11">
        <v>0</v>
      </c>
      <c r="H11" s="2">
        <v>87.4</v>
      </c>
      <c r="I11" s="2">
        <v>18.5</v>
      </c>
      <c r="J11" s="2">
        <v>37.9</v>
      </c>
      <c r="K11" s="2">
        <v>6.6</v>
      </c>
      <c r="L11" s="2">
        <v>18.4</v>
      </c>
      <c r="M11" s="2">
        <v>9.7</v>
      </c>
      <c r="N11" s="2">
        <v>1.5</v>
      </c>
      <c r="P11" s="2">
        <f t="shared" si="7"/>
        <v>87.40264106177463</v>
      </c>
      <c r="Q11" s="2">
        <f t="shared" si="0"/>
        <v>18.502983393194942</v>
      </c>
      <c r="R11" s="2">
        <f t="shared" si="1"/>
        <v>37.932</v>
      </c>
      <c r="S11" s="2">
        <f t="shared" si="2"/>
        <v>6.616004072757571</v>
      </c>
      <c r="T11" s="2">
        <f t="shared" si="3"/>
        <v>18.404987219352606</v>
      </c>
      <c r="U11" s="2">
        <f t="shared" si="4"/>
        <v>9.655307036200094</v>
      </c>
      <c r="V11" s="2">
        <f t="shared" si="5"/>
        <v>1.5052369864035686</v>
      </c>
    </row>
    <row r="12" spans="1:22" ht="12">
      <c r="A12">
        <v>4</v>
      </c>
      <c r="B12">
        <f t="shared" si="6"/>
        <v>21</v>
      </c>
      <c r="C12">
        <v>9.5</v>
      </c>
      <c r="D12">
        <v>54</v>
      </c>
      <c r="E12">
        <v>20</v>
      </c>
      <c r="F12">
        <v>0</v>
      </c>
      <c r="H12" s="2">
        <v>86.8</v>
      </c>
      <c r="I12" s="2">
        <v>19.7</v>
      </c>
      <c r="J12" s="2">
        <v>40.6</v>
      </c>
      <c r="K12" s="2">
        <v>7.4</v>
      </c>
      <c r="L12" s="2">
        <v>19.6</v>
      </c>
      <c r="M12" s="2">
        <v>11</v>
      </c>
      <c r="N12" s="2">
        <v>1.89</v>
      </c>
      <c r="P12" s="2">
        <f t="shared" si="7"/>
        <v>86.81102846778724</v>
      </c>
      <c r="Q12" s="2">
        <f t="shared" si="0"/>
        <v>19.685081825194942</v>
      </c>
      <c r="R12" s="2">
        <f t="shared" si="1"/>
        <v>40.596000000000004</v>
      </c>
      <c r="S12" s="2">
        <f t="shared" si="2"/>
        <v>7.439391779916907</v>
      </c>
      <c r="T12" s="2">
        <f t="shared" si="3"/>
        <v>19.589247593994838</v>
      </c>
      <c r="U12" s="2">
        <f t="shared" si="4"/>
        <v>10.993339217012556</v>
      </c>
      <c r="V12" s="2">
        <f t="shared" si="5"/>
        <v>1.8939492930853512</v>
      </c>
    </row>
    <row r="13" spans="1:22" ht="12">
      <c r="A13">
        <v>4</v>
      </c>
      <c r="B13">
        <f t="shared" si="6"/>
        <v>22</v>
      </c>
      <c r="C13">
        <v>7</v>
      </c>
      <c r="D13">
        <v>93</v>
      </c>
      <c r="E13">
        <v>14</v>
      </c>
      <c r="F13">
        <v>9</v>
      </c>
      <c r="H13" s="2">
        <v>29.9</v>
      </c>
      <c r="I13" s="2">
        <v>10.1</v>
      </c>
      <c r="J13" s="2">
        <v>29.5</v>
      </c>
      <c r="K13" s="2">
        <v>0</v>
      </c>
      <c r="L13" s="2">
        <v>10.9</v>
      </c>
      <c r="M13" s="2">
        <v>0</v>
      </c>
      <c r="N13" s="2">
        <v>0</v>
      </c>
      <c r="P13" s="2">
        <f t="shared" si="7"/>
        <v>29.85887755870525</v>
      </c>
      <c r="Q13" s="2">
        <f t="shared" si="0"/>
        <v>10.167222080725848</v>
      </c>
      <c r="R13" s="2">
        <f t="shared" si="1"/>
        <v>29.52469510340645</v>
      </c>
      <c r="S13" s="2">
        <f t="shared" si="2"/>
        <v>0.00671264290370748</v>
      </c>
      <c r="T13" s="2">
        <f t="shared" si="3"/>
        <v>10.927160737839024</v>
      </c>
      <c r="U13" s="2">
        <f t="shared" si="4"/>
        <v>0.004250702054705496</v>
      </c>
      <c r="V13" s="2">
        <f t="shared" si="5"/>
        <v>1.7256164850454059E-06</v>
      </c>
    </row>
    <row r="14" spans="1:22" ht="12">
      <c r="A14">
        <v>4</v>
      </c>
      <c r="B14">
        <f t="shared" si="6"/>
        <v>23</v>
      </c>
      <c r="C14">
        <v>6.5</v>
      </c>
      <c r="D14">
        <v>71</v>
      </c>
      <c r="E14">
        <v>17</v>
      </c>
      <c r="F14">
        <v>1</v>
      </c>
      <c r="H14" s="2">
        <v>49.4</v>
      </c>
      <c r="I14" s="2">
        <v>10.7</v>
      </c>
      <c r="J14" s="2">
        <v>31.6</v>
      </c>
      <c r="K14" s="2">
        <v>0.4</v>
      </c>
      <c r="L14" s="2">
        <v>11.6</v>
      </c>
      <c r="M14" s="2">
        <v>0.2</v>
      </c>
      <c r="N14" s="2">
        <v>0</v>
      </c>
      <c r="P14" s="2">
        <f t="shared" si="7"/>
        <v>49.44407707266454</v>
      </c>
      <c r="Q14" s="2">
        <f t="shared" si="0"/>
        <v>10.701542208725847</v>
      </c>
      <c r="R14" s="2">
        <f t="shared" si="1"/>
        <v>31.64869510340645</v>
      </c>
      <c r="S14" s="2">
        <f t="shared" si="2"/>
        <v>0.36077476795981545</v>
      </c>
      <c r="T14" s="2">
        <f t="shared" si="3"/>
        <v>11.598460782085649</v>
      </c>
      <c r="U14" s="2">
        <f t="shared" si="4"/>
        <v>0.23618007925373924</v>
      </c>
      <c r="V14" s="2">
        <f t="shared" si="5"/>
        <v>0.0021145087241268594</v>
      </c>
    </row>
    <row r="15" spans="1:22" ht="12">
      <c r="A15">
        <v>4</v>
      </c>
      <c r="B15">
        <f t="shared" si="6"/>
        <v>24</v>
      </c>
      <c r="C15">
        <v>6</v>
      </c>
      <c r="D15">
        <v>59</v>
      </c>
      <c r="E15">
        <v>17</v>
      </c>
      <c r="F15">
        <v>0</v>
      </c>
      <c r="H15" s="2">
        <v>67.3</v>
      </c>
      <c r="I15" s="2">
        <v>11.4</v>
      </c>
      <c r="J15" s="2">
        <v>33.7</v>
      </c>
      <c r="K15" s="2">
        <v>1.3</v>
      </c>
      <c r="L15" s="2">
        <v>12.3</v>
      </c>
      <c r="M15" s="2">
        <v>0.9</v>
      </c>
      <c r="N15" s="2">
        <v>0.02</v>
      </c>
      <c r="P15" s="2">
        <f t="shared" si="7"/>
        <v>67.28136992192131</v>
      </c>
      <c r="Q15" s="2">
        <f t="shared" si="0"/>
        <v>11.407261760725847</v>
      </c>
      <c r="R15" s="2">
        <f t="shared" si="1"/>
        <v>33.68269510340645</v>
      </c>
      <c r="S15" s="2">
        <f t="shared" si="2"/>
        <v>1.3499765088013538</v>
      </c>
      <c r="T15" s="2">
        <f t="shared" si="3"/>
        <v>12.354407468953442</v>
      </c>
      <c r="U15" s="2">
        <f t="shared" si="4"/>
        <v>0.9159238485757087</v>
      </c>
      <c r="V15" s="2">
        <f t="shared" si="5"/>
        <v>0.023284128317449325</v>
      </c>
    </row>
    <row r="16" spans="1:22" ht="12">
      <c r="A16">
        <v>4</v>
      </c>
      <c r="B16">
        <f t="shared" si="6"/>
        <v>25</v>
      </c>
      <c r="C16">
        <v>13</v>
      </c>
      <c r="D16">
        <v>52</v>
      </c>
      <c r="E16">
        <v>4</v>
      </c>
      <c r="F16">
        <v>0</v>
      </c>
      <c r="H16" s="2">
        <v>77.8</v>
      </c>
      <c r="I16" s="2">
        <v>13</v>
      </c>
      <c r="J16" s="2">
        <v>37</v>
      </c>
      <c r="K16" s="2">
        <v>1.1</v>
      </c>
      <c r="L16" s="2">
        <v>13.9</v>
      </c>
      <c r="M16" s="2">
        <v>0.8</v>
      </c>
      <c r="N16" s="2">
        <v>0.02</v>
      </c>
      <c r="P16" s="2">
        <f t="shared" si="7"/>
        <v>77.8013501723657</v>
      </c>
      <c r="Q16" s="2">
        <f t="shared" si="0"/>
        <v>13.048041536725847</v>
      </c>
      <c r="R16" s="2">
        <f t="shared" si="1"/>
        <v>36.97669510340645</v>
      </c>
      <c r="S16" s="2">
        <f t="shared" si="2"/>
        <v>1.1336291979282103</v>
      </c>
      <c r="T16" s="2">
        <f t="shared" si="3"/>
        <v>13.86481737413942</v>
      </c>
      <c r="U16" s="2">
        <f t="shared" si="4"/>
        <v>0.8221876404190425</v>
      </c>
      <c r="V16" s="2">
        <f t="shared" si="5"/>
        <v>0.019233905361100246</v>
      </c>
    </row>
    <row r="17" spans="1:22" ht="12">
      <c r="A17">
        <v>4</v>
      </c>
      <c r="B17">
        <f t="shared" si="6"/>
        <v>26</v>
      </c>
      <c r="C17">
        <v>15.5</v>
      </c>
      <c r="D17">
        <v>40</v>
      </c>
      <c r="E17">
        <v>11</v>
      </c>
      <c r="F17">
        <v>0</v>
      </c>
      <c r="H17" s="2">
        <v>85.5</v>
      </c>
      <c r="I17" s="2">
        <v>15.4</v>
      </c>
      <c r="J17" s="2">
        <v>40.7</v>
      </c>
      <c r="K17" s="2">
        <v>3.9</v>
      </c>
      <c r="L17" s="2">
        <v>15.9</v>
      </c>
      <c r="M17" s="2">
        <v>5.5</v>
      </c>
      <c r="N17" s="2">
        <v>0.56</v>
      </c>
      <c r="P17" s="2">
        <f t="shared" si="7"/>
        <v>85.47943446826267</v>
      </c>
      <c r="Q17" s="2">
        <f t="shared" si="0"/>
        <v>15.462664256725848</v>
      </c>
      <c r="R17" s="2">
        <f t="shared" si="1"/>
        <v>40.72069510340645</v>
      </c>
      <c r="S17" s="2">
        <f t="shared" si="2"/>
        <v>3.919526237454275</v>
      </c>
      <c r="T17" s="2">
        <f t="shared" si="3"/>
        <v>15.864737009014878</v>
      </c>
      <c r="U17" s="2">
        <f t="shared" si="4"/>
        <v>5.53099001620946</v>
      </c>
      <c r="V17" s="2">
        <f t="shared" si="5"/>
        <v>0.5614744416942994</v>
      </c>
    </row>
    <row r="18" spans="1:22" ht="12">
      <c r="A18">
        <v>4</v>
      </c>
      <c r="B18">
        <f t="shared" si="6"/>
        <v>27</v>
      </c>
      <c r="C18">
        <v>23</v>
      </c>
      <c r="D18">
        <v>25</v>
      </c>
      <c r="E18">
        <v>9</v>
      </c>
      <c r="F18">
        <v>0</v>
      </c>
      <c r="H18" s="2">
        <v>91.5</v>
      </c>
      <c r="I18" s="2">
        <v>19.8</v>
      </c>
      <c r="J18" s="2">
        <v>45.8</v>
      </c>
      <c r="K18" s="2">
        <v>8.4</v>
      </c>
      <c r="L18" s="2">
        <v>19.8</v>
      </c>
      <c r="M18" s="2">
        <v>12.2</v>
      </c>
      <c r="N18" s="2">
        <v>2.27</v>
      </c>
      <c r="P18" s="2">
        <f t="shared" si="7"/>
        <v>91.51857601739366</v>
      </c>
      <c r="Q18" s="2">
        <f t="shared" si="0"/>
        <v>19.844622656725846</v>
      </c>
      <c r="R18" s="2">
        <f t="shared" si="1"/>
        <v>45.81469510340645</v>
      </c>
      <c r="S18" s="2">
        <f t="shared" si="2"/>
        <v>8.379745696583916</v>
      </c>
      <c r="T18" s="2">
        <f t="shared" si="3"/>
        <v>19.804836847755194</v>
      </c>
      <c r="U18" s="2">
        <f t="shared" si="4"/>
        <v>12.172063462929659</v>
      </c>
      <c r="V18" s="2">
        <f t="shared" si="5"/>
        <v>2.268107069451512</v>
      </c>
    </row>
    <row r="19" spans="1:22" ht="12">
      <c r="A19">
        <v>4</v>
      </c>
      <c r="B19">
        <f t="shared" si="6"/>
        <v>28</v>
      </c>
      <c r="C19">
        <v>19</v>
      </c>
      <c r="D19">
        <v>46</v>
      </c>
      <c r="E19">
        <v>16</v>
      </c>
      <c r="F19">
        <v>0</v>
      </c>
      <c r="H19" s="2">
        <v>89.9</v>
      </c>
      <c r="I19" s="2">
        <v>22.5</v>
      </c>
      <c r="J19" s="2">
        <v>50.2</v>
      </c>
      <c r="K19" s="2">
        <v>9.5</v>
      </c>
      <c r="L19" s="2">
        <v>22.4</v>
      </c>
      <c r="M19" s="2">
        <v>14.3</v>
      </c>
      <c r="N19" s="2">
        <v>3.02</v>
      </c>
      <c r="P19" s="2">
        <f t="shared" si="7"/>
        <v>89.93222445511626</v>
      </c>
      <c r="Q19" s="2">
        <f t="shared" si="0"/>
        <v>22.475979584725845</v>
      </c>
      <c r="R19" s="2">
        <f t="shared" si="1"/>
        <v>50.18869510340645</v>
      </c>
      <c r="S19" s="2">
        <f t="shared" si="2"/>
        <v>9.508404504430404</v>
      </c>
      <c r="T19" s="2">
        <f t="shared" si="3"/>
        <v>22.41850616013861</v>
      </c>
      <c r="U19" s="2">
        <f t="shared" si="4"/>
        <v>14.303316439392429</v>
      </c>
      <c r="V19" s="2">
        <f t="shared" si="5"/>
        <v>3.0178103659610063</v>
      </c>
    </row>
    <row r="20" spans="1:22" ht="12">
      <c r="A20">
        <v>4</v>
      </c>
      <c r="B20">
        <f t="shared" si="6"/>
        <v>29</v>
      </c>
      <c r="C20">
        <v>18</v>
      </c>
      <c r="D20">
        <v>41</v>
      </c>
      <c r="E20">
        <v>20</v>
      </c>
      <c r="F20">
        <v>0</v>
      </c>
      <c r="H20" s="2">
        <v>90</v>
      </c>
      <c r="I20" s="2">
        <v>25.2</v>
      </c>
      <c r="J20" s="2">
        <v>54.4</v>
      </c>
      <c r="K20" s="2">
        <v>11.7</v>
      </c>
      <c r="L20" s="2">
        <v>25.1</v>
      </c>
      <c r="M20" s="2">
        <v>17.7</v>
      </c>
      <c r="N20" s="2">
        <v>4.4</v>
      </c>
      <c r="P20" s="2">
        <f t="shared" si="7"/>
        <v>89.98155955563222</v>
      </c>
      <c r="Q20" s="2">
        <f t="shared" si="0"/>
        <v>25.207945792725845</v>
      </c>
      <c r="R20" s="2">
        <f t="shared" si="1"/>
        <v>54.382695103406455</v>
      </c>
      <c r="S20" s="2">
        <f t="shared" si="2"/>
        <v>11.71423220638403</v>
      </c>
      <c r="T20" s="2">
        <f t="shared" si="3"/>
        <v>25.131430735539976</v>
      </c>
      <c r="U20" s="2">
        <f t="shared" si="4"/>
        <v>17.715577996669094</v>
      </c>
      <c r="V20" s="2">
        <f t="shared" si="5"/>
        <v>4.407149995085443</v>
      </c>
    </row>
    <row r="21" spans="1:22" ht="12">
      <c r="A21">
        <v>4</v>
      </c>
      <c r="B21">
        <f t="shared" si="6"/>
        <v>30</v>
      </c>
      <c r="C21">
        <v>14.5</v>
      </c>
      <c r="D21">
        <v>51</v>
      </c>
      <c r="E21">
        <v>16</v>
      </c>
      <c r="F21">
        <v>0</v>
      </c>
      <c r="H21" s="2">
        <v>88.4</v>
      </c>
      <c r="I21" s="2">
        <v>27</v>
      </c>
      <c r="J21" s="2">
        <v>57.9</v>
      </c>
      <c r="K21" s="2">
        <v>7.7</v>
      </c>
      <c r="L21" s="2">
        <v>27</v>
      </c>
      <c r="M21" s="2">
        <v>13.3</v>
      </c>
      <c r="N21" s="2">
        <v>2.65</v>
      </c>
      <c r="P21" s="2">
        <f t="shared" si="7"/>
        <v>88.4326750451188</v>
      </c>
      <c r="Q21" s="2">
        <f t="shared" si="0"/>
        <v>27.061096000725843</v>
      </c>
      <c r="R21" s="2">
        <f t="shared" si="1"/>
        <v>57.946695103406455</v>
      </c>
      <c r="S21" s="2">
        <f t="shared" si="2"/>
        <v>7.667582560814252</v>
      </c>
      <c r="T21" s="2">
        <f t="shared" si="3"/>
        <v>26.979534465083002</v>
      </c>
      <c r="U21" s="2">
        <f t="shared" si="4"/>
        <v>13.290183821737363</v>
      </c>
      <c r="V21" s="2">
        <f t="shared" si="5"/>
        <v>2.649834514728204</v>
      </c>
    </row>
    <row r="22" spans="1:22" ht="12">
      <c r="A22">
        <v>5</v>
      </c>
      <c r="B22">
        <v>1</v>
      </c>
      <c r="C22">
        <v>14.5</v>
      </c>
      <c r="D22">
        <v>69</v>
      </c>
      <c r="E22">
        <v>11</v>
      </c>
      <c r="F22">
        <v>0</v>
      </c>
      <c r="H22" s="2">
        <v>85.7</v>
      </c>
      <c r="I22" s="2">
        <v>28.3</v>
      </c>
      <c r="J22" s="2">
        <v>63</v>
      </c>
      <c r="K22" s="2">
        <v>4</v>
      </c>
      <c r="L22" s="2">
        <v>28.2</v>
      </c>
      <c r="M22" s="2">
        <v>8</v>
      </c>
      <c r="N22" s="2">
        <v>1.08</v>
      </c>
      <c r="P22" s="2">
        <f t="shared" si="7"/>
        <v>85.7043553719734</v>
      </c>
      <c r="Q22" s="2">
        <f t="shared" si="0"/>
        <v>28.334250376725844</v>
      </c>
      <c r="R22" s="2">
        <f t="shared" si="1"/>
        <v>62.96069510340645</v>
      </c>
      <c r="S22" s="2">
        <f t="shared" si="2"/>
        <v>4.044309362695756</v>
      </c>
      <c r="T22" s="2">
        <f t="shared" si="3"/>
        <v>28.271482105885664</v>
      </c>
      <c r="U22" s="2">
        <f t="shared" si="4"/>
        <v>8.016312347439117</v>
      </c>
      <c r="V22" s="2">
        <f t="shared" si="5"/>
        <v>1.0829390151459508</v>
      </c>
    </row>
    <row r="23" spans="1:22" ht="12">
      <c r="A23">
        <v>5</v>
      </c>
      <c r="B23">
        <f>B22+1</f>
        <v>2</v>
      </c>
      <c r="C23">
        <v>15.5</v>
      </c>
      <c r="D23">
        <v>42</v>
      </c>
      <c r="E23">
        <v>8</v>
      </c>
      <c r="F23">
        <v>0</v>
      </c>
      <c r="H23" s="2">
        <v>87.4</v>
      </c>
      <c r="I23" s="2">
        <v>30.8</v>
      </c>
      <c r="J23" s="2">
        <v>68.2</v>
      </c>
      <c r="K23" s="2">
        <v>4.4</v>
      </c>
      <c r="L23" s="2">
        <v>30.8</v>
      </c>
      <c r="M23" s="2">
        <v>9.1</v>
      </c>
      <c r="N23" s="2">
        <v>1.35</v>
      </c>
      <c r="P23" s="2">
        <f t="shared" si="7"/>
        <v>87.38526612210713</v>
      </c>
      <c r="Q23" s="2">
        <f t="shared" si="0"/>
        <v>30.868975424725843</v>
      </c>
      <c r="R23" s="2">
        <f t="shared" si="1"/>
        <v>68.15469510340645</v>
      </c>
      <c r="S23" s="2">
        <f t="shared" si="2"/>
        <v>4.410070512915002</v>
      </c>
      <c r="T23" s="2">
        <f t="shared" si="3"/>
        <v>30.8013763892248</v>
      </c>
      <c r="U23" s="2">
        <f t="shared" si="4"/>
        <v>9.08608508280694</v>
      </c>
      <c r="V23" s="2">
        <f t="shared" si="5"/>
        <v>1.3517483207515935</v>
      </c>
    </row>
    <row r="24" spans="1:22" ht="12">
      <c r="A24">
        <v>5</v>
      </c>
      <c r="B24">
        <f aca="true" t="shared" si="8" ref="B24:B52">B23+1</f>
        <v>3</v>
      </c>
      <c r="C24">
        <v>21</v>
      </c>
      <c r="D24">
        <v>37</v>
      </c>
      <c r="E24">
        <v>8</v>
      </c>
      <c r="F24">
        <v>0</v>
      </c>
      <c r="H24" s="2">
        <v>89.4</v>
      </c>
      <c r="I24" s="2">
        <v>34.5</v>
      </c>
      <c r="J24" s="2">
        <v>74.3</v>
      </c>
      <c r="K24" s="2">
        <v>5.9</v>
      </c>
      <c r="L24" s="2">
        <v>34.4</v>
      </c>
      <c r="M24" s="2">
        <v>12.3</v>
      </c>
      <c r="N24" s="2">
        <v>2.3</v>
      </c>
      <c r="P24" s="2">
        <f t="shared" si="7"/>
        <v>89.3861520024153</v>
      </c>
      <c r="Q24" s="2">
        <f t="shared" si="0"/>
        <v>34.53442794272584</v>
      </c>
      <c r="R24" s="2">
        <f t="shared" si="1"/>
        <v>74.33869510340645</v>
      </c>
      <c r="S24" s="2">
        <f t="shared" si="2"/>
        <v>5.875230485965126</v>
      </c>
      <c r="T24" s="2">
        <f t="shared" si="3"/>
        <v>34.4504251960811</v>
      </c>
      <c r="U24" s="2">
        <f t="shared" si="4"/>
        <v>12.262384240761186</v>
      </c>
      <c r="V24" s="2">
        <f t="shared" si="5"/>
        <v>2.2979814227983337</v>
      </c>
    </row>
    <row r="25" spans="1:22" ht="12">
      <c r="A25">
        <v>5</v>
      </c>
      <c r="B25">
        <f t="shared" si="8"/>
        <v>4</v>
      </c>
      <c r="C25">
        <v>23</v>
      </c>
      <c r="D25">
        <v>32</v>
      </c>
      <c r="E25">
        <v>16</v>
      </c>
      <c r="F25">
        <v>0</v>
      </c>
      <c r="H25" s="2">
        <v>91</v>
      </c>
      <c r="I25" s="2">
        <v>38.8</v>
      </c>
      <c r="J25" s="2">
        <v>80.9</v>
      </c>
      <c r="K25" s="2">
        <v>11.1</v>
      </c>
      <c r="L25" s="2">
        <v>38.7</v>
      </c>
      <c r="M25" s="2">
        <v>21</v>
      </c>
      <c r="N25" s="2">
        <v>5.96</v>
      </c>
      <c r="P25" s="2">
        <f t="shared" si="7"/>
        <v>90.9844046579876</v>
      </c>
      <c r="Q25" s="2">
        <f t="shared" si="0"/>
        <v>38.84883115072584</v>
      </c>
      <c r="R25" s="2">
        <f t="shared" si="1"/>
        <v>80.88269510340645</v>
      </c>
      <c r="S25" s="2">
        <f t="shared" si="2"/>
        <v>11.05150871440382</v>
      </c>
      <c r="T25" s="2">
        <f t="shared" si="3"/>
        <v>38.74205306713775</v>
      </c>
      <c r="U25" s="2">
        <f t="shared" si="4"/>
        <v>21.012301470991552</v>
      </c>
      <c r="V25" s="2">
        <f t="shared" si="5"/>
        <v>5.961385638853917</v>
      </c>
    </row>
    <row r="26" spans="1:22" ht="12">
      <c r="A26">
        <v>5</v>
      </c>
      <c r="B26">
        <f t="shared" si="8"/>
        <v>5</v>
      </c>
      <c r="C26">
        <v>23</v>
      </c>
      <c r="D26">
        <v>32</v>
      </c>
      <c r="E26">
        <v>14</v>
      </c>
      <c r="F26">
        <v>0</v>
      </c>
      <c r="H26" s="2">
        <v>91.2</v>
      </c>
      <c r="I26" s="2">
        <v>43.1</v>
      </c>
      <c r="J26" s="2">
        <v>87.4</v>
      </c>
      <c r="K26" s="2">
        <v>10.3</v>
      </c>
      <c r="L26" s="2">
        <v>43</v>
      </c>
      <c r="M26" s="2">
        <v>21.1</v>
      </c>
      <c r="N26" s="2">
        <v>5.99</v>
      </c>
      <c r="P26" s="2">
        <f t="shared" si="7"/>
        <v>91.20530215040934</v>
      </c>
      <c r="Q26" s="2">
        <f t="shared" si="0"/>
        <v>43.163234358725845</v>
      </c>
      <c r="R26" s="2">
        <f t="shared" si="1"/>
        <v>87.42669510340644</v>
      </c>
      <c r="S26" s="2">
        <f t="shared" si="2"/>
        <v>10.311323558509416</v>
      </c>
      <c r="T26" s="2">
        <f t="shared" si="3"/>
        <v>43.035363874201316</v>
      </c>
      <c r="U26" s="2">
        <f t="shared" si="4"/>
        <v>21.073309405627267</v>
      </c>
      <c r="V26" s="2">
        <f t="shared" si="5"/>
        <v>5.992055956130165</v>
      </c>
    </row>
    <row r="27" spans="1:22" ht="12">
      <c r="A27">
        <v>5</v>
      </c>
      <c r="B27">
        <f t="shared" si="8"/>
        <v>6</v>
      </c>
      <c r="C27">
        <v>27</v>
      </c>
      <c r="D27">
        <v>33</v>
      </c>
      <c r="E27">
        <v>12</v>
      </c>
      <c r="F27">
        <v>0</v>
      </c>
      <c r="H27" s="2">
        <v>91.7</v>
      </c>
      <c r="I27" s="2">
        <v>48.1</v>
      </c>
      <c r="J27" s="2">
        <v>94.1</v>
      </c>
      <c r="K27" s="2">
        <v>9.9</v>
      </c>
      <c r="L27" s="2">
        <v>47.9</v>
      </c>
      <c r="M27" s="2">
        <v>21.7</v>
      </c>
      <c r="N27" s="2">
        <v>6.3</v>
      </c>
      <c r="P27" s="2">
        <f t="shared" si="7"/>
        <v>91.65788631791501</v>
      </c>
      <c r="Q27" s="2">
        <f t="shared" si="0"/>
        <v>48.11974334072585</v>
      </c>
      <c r="R27" s="2">
        <f t="shared" si="1"/>
        <v>94.69069510340644</v>
      </c>
      <c r="S27" s="2">
        <f t="shared" si="2"/>
        <v>9.941851130752296</v>
      </c>
      <c r="T27" s="2">
        <f t="shared" si="3"/>
        <v>47.96723734142247</v>
      </c>
      <c r="U27" s="2">
        <f t="shared" si="4"/>
        <v>21.687307774919976</v>
      </c>
      <c r="V27" s="2">
        <f t="shared" si="5"/>
        <v>6.304532556743485</v>
      </c>
    </row>
    <row r="28" spans="1:22" ht="12">
      <c r="A28">
        <v>5</v>
      </c>
      <c r="B28">
        <f t="shared" si="8"/>
        <v>7</v>
      </c>
      <c r="C28">
        <v>28</v>
      </c>
      <c r="D28">
        <v>17</v>
      </c>
      <c r="E28">
        <v>27</v>
      </c>
      <c r="F28">
        <v>0</v>
      </c>
      <c r="H28" s="2">
        <v>95.2</v>
      </c>
      <c r="I28" s="2">
        <v>54.5</v>
      </c>
      <c r="J28" s="2">
        <v>102.1</v>
      </c>
      <c r="K28" s="2">
        <v>34.5</v>
      </c>
      <c r="L28" s="2">
        <v>54.3</v>
      </c>
      <c r="M28" s="2">
        <v>52.6</v>
      </c>
      <c r="N28" s="2">
        <v>30.2</v>
      </c>
      <c r="P28" s="2">
        <f t="shared" si="7"/>
        <v>95.16574507745275</v>
      </c>
      <c r="Q28" s="2">
        <f t="shared" si="0"/>
        <v>54.47840703872585</v>
      </c>
      <c r="R28" s="2">
        <f t="shared" si="1"/>
        <v>102.13469510340644</v>
      </c>
      <c r="S28" s="2">
        <f t="shared" si="2"/>
        <v>34.522139825582386</v>
      </c>
      <c r="T28" s="2">
        <f t="shared" si="3"/>
        <v>54.283332309097545</v>
      </c>
      <c r="U28" s="2">
        <f t="shared" si="4"/>
        <v>52.56378174078324</v>
      </c>
      <c r="V28" s="2">
        <f t="shared" si="5"/>
        <v>30.212328065496518</v>
      </c>
    </row>
    <row r="29" spans="1:22" ht="12">
      <c r="A29">
        <v>5</v>
      </c>
      <c r="B29">
        <f t="shared" si="8"/>
        <v>8</v>
      </c>
      <c r="C29">
        <v>23.5</v>
      </c>
      <c r="D29">
        <v>54</v>
      </c>
      <c r="E29">
        <v>20</v>
      </c>
      <c r="F29">
        <v>0</v>
      </c>
      <c r="H29" s="2">
        <v>89.7</v>
      </c>
      <c r="I29" s="2">
        <v>57.4</v>
      </c>
      <c r="J29" s="2">
        <v>108.8</v>
      </c>
      <c r="K29" s="2">
        <v>11.3</v>
      </c>
      <c r="L29" s="2">
        <v>57.2</v>
      </c>
      <c r="M29" s="2">
        <v>25.9</v>
      </c>
      <c r="N29" s="2">
        <v>8.61</v>
      </c>
      <c r="P29" s="2">
        <f t="shared" si="7"/>
        <v>89.70121375623054</v>
      </c>
      <c r="Q29" s="2">
        <f t="shared" si="0"/>
        <v>57.457525094725845</v>
      </c>
      <c r="R29" s="2">
        <f t="shared" si="1"/>
        <v>108.76869510340644</v>
      </c>
      <c r="S29" s="2">
        <f t="shared" si="2"/>
        <v>11.25285793798584</v>
      </c>
      <c r="T29" s="2">
        <f t="shared" si="3"/>
        <v>57.26310856335316</v>
      </c>
      <c r="U29" s="2">
        <f t="shared" si="4"/>
        <v>25.86827584593594</v>
      </c>
      <c r="V29" s="2">
        <f t="shared" si="5"/>
        <v>8.613255886761083</v>
      </c>
    </row>
    <row r="30" spans="1:22" ht="12">
      <c r="A30">
        <v>5</v>
      </c>
      <c r="B30">
        <f t="shared" si="8"/>
        <v>9</v>
      </c>
      <c r="C30">
        <v>16</v>
      </c>
      <c r="D30">
        <v>50</v>
      </c>
      <c r="E30">
        <v>22</v>
      </c>
      <c r="F30">
        <v>12.2</v>
      </c>
      <c r="H30" s="2">
        <v>62.2</v>
      </c>
      <c r="I30" s="2">
        <v>29.9</v>
      </c>
      <c r="J30" s="2">
        <v>91.8</v>
      </c>
      <c r="K30" s="2">
        <v>1.4</v>
      </c>
      <c r="L30" s="2">
        <v>33</v>
      </c>
      <c r="M30" s="2">
        <v>3</v>
      </c>
      <c r="N30" s="2">
        <v>0.19</v>
      </c>
      <c r="P30" s="2">
        <f t="shared" si="7"/>
        <v>62.2306851419374</v>
      </c>
      <c r="Q30" s="2">
        <f t="shared" si="0"/>
        <v>29.96380448602428</v>
      </c>
      <c r="R30" s="2">
        <f t="shared" si="1"/>
        <v>91.80257960251728</v>
      </c>
      <c r="S30" s="2">
        <f t="shared" si="2"/>
        <v>1.4087542482634976</v>
      </c>
      <c r="T30" s="2">
        <f t="shared" si="3"/>
        <v>33.000060559884375</v>
      </c>
      <c r="U30" s="2">
        <f t="shared" si="4"/>
        <v>3.021907378754478</v>
      </c>
      <c r="V30" s="2">
        <f t="shared" si="5"/>
        <v>0.19260454799666826</v>
      </c>
    </row>
    <row r="31" spans="1:22" ht="12">
      <c r="A31">
        <v>5</v>
      </c>
      <c r="B31">
        <f t="shared" si="8"/>
        <v>10</v>
      </c>
      <c r="C31">
        <v>11.5</v>
      </c>
      <c r="D31">
        <v>58</v>
      </c>
      <c r="E31">
        <v>20</v>
      </c>
      <c r="F31">
        <v>0</v>
      </c>
      <c r="H31" s="2">
        <v>76.7</v>
      </c>
      <c r="I31" s="2">
        <v>31.3</v>
      </c>
      <c r="J31" s="2">
        <v>96.3</v>
      </c>
      <c r="K31" s="2">
        <v>2.3</v>
      </c>
      <c r="L31" s="2">
        <v>34.5</v>
      </c>
      <c r="M31" s="2">
        <v>5.4</v>
      </c>
      <c r="N31" s="2">
        <v>0.55</v>
      </c>
      <c r="P31" s="2">
        <f t="shared" si="7"/>
        <v>76.69512380085784</v>
      </c>
      <c r="Q31" s="2">
        <f t="shared" si="0"/>
        <v>31.35700815802428</v>
      </c>
      <c r="R31" s="2">
        <f t="shared" si="1"/>
        <v>96.27657960251729</v>
      </c>
      <c r="S31" s="2">
        <f t="shared" si="2"/>
        <v>2.3335215856909803</v>
      </c>
      <c r="T31" s="2">
        <f t="shared" si="3"/>
        <v>34.56759658193315</v>
      </c>
      <c r="U31" s="2">
        <f t="shared" si="4"/>
        <v>5.448701144237864</v>
      </c>
      <c r="V31" s="2">
        <f t="shared" si="5"/>
        <v>0.5467735438934342</v>
      </c>
    </row>
    <row r="32" spans="1:22" ht="12">
      <c r="A32">
        <v>5</v>
      </c>
      <c r="B32">
        <f t="shared" si="8"/>
        <v>11</v>
      </c>
      <c r="C32">
        <v>16</v>
      </c>
      <c r="D32">
        <v>54</v>
      </c>
      <c r="E32">
        <v>16</v>
      </c>
      <c r="F32">
        <v>0</v>
      </c>
      <c r="H32" s="2">
        <v>83.5</v>
      </c>
      <c r="I32" s="2">
        <v>33.4</v>
      </c>
      <c r="J32" s="2">
        <v>101.6</v>
      </c>
      <c r="K32" s="2">
        <v>3.8</v>
      </c>
      <c r="L32" s="2">
        <v>36.7</v>
      </c>
      <c r="M32" s="2">
        <v>8.9</v>
      </c>
      <c r="N32" s="2">
        <v>1.31</v>
      </c>
      <c r="P32" s="2">
        <f t="shared" si="7"/>
        <v>83.45056110553608</v>
      </c>
      <c r="Q32" s="2">
        <f t="shared" si="0"/>
        <v>33.42785851402428</v>
      </c>
      <c r="R32" s="2">
        <f t="shared" si="1"/>
        <v>101.5605796025173</v>
      </c>
      <c r="S32" s="2">
        <f t="shared" si="2"/>
        <v>3.8329201250817966</v>
      </c>
      <c r="T32" s="2">
        <f t="shared" si="3"/>
        <v>36.67637382581561</v>
      </c>
      <c r="U32" s="2">
        <f t="shared" si="4"/>
        <v>8.922347874914346</v>
      </c>
      <c r="V32" s="2">
        <f t="shared" si="5"/>
        <v>1.3089317525263457</v>
      </c>
    </row>
    <row r="33" spans="1:22" ht="12">
      <c r="A33">
        <v>5</v>
      </c>
      <c r="B33">
        <f t="shared" si="8"/>
        <v>12</v>
      </c>
      <c r="C33">
        <v>21.5</v>
      </c>
      <c r="D33">
        <v>37</v>
      </c>
      <c r="E33">
        <v>9</v>
      </c>
      <c r="F33">
        <v>0</v>
      </c>
      <c r="H33" s="2">
        <v>88.7</v>
      </c>
      <c r="I33" s="2">
        <v>37.1</v>
      </c>
      <c r="J33" s="2">
        <v>107.8</v>
      </c>
      <c r="K33" s="2">
        <v>5.6</v>
      </c>
      <c r="L33" s="2">
        <v>39.9</v>
      </c>
      <c r="M33" s="2">
        <v>12.8</v>
      </c>
      <c r="N33" s="2">
        <v>2.46</v>
      </c>
      <c r="P33" s="2">
        <f t="shared" si="7"/>
        <v>88.67052886214704</v>
      </c>
      <c r="Q33" s="2">
        <f t="shared" si="0"/>
        <v>37.17623982202428</v>
      </c>
      <c r="R33" s="2">
        <f t="shared" si="1"/>
        <v>107.8345796025173</v>
      </c>
      <c r="S33" s="2">
        <f t="shared" si="2"/>
        <v>5.575647367130365</v>
      </c>
      <c r="T33" s="2">
        <f t="shared" si="3"/>
        <v>39.93406166271166</v>
      </c>
      <c r="U33" s="2">
        <f t="shared" si="4"/>
        <v>12.756070252727211</v>
      </c>
      <c r="V33" s="2">
        <f t="shared" si="5"/>
        <v>2.4642673406564897</v>
      </c>
    </row>
    <row r="34" spans="1:22" ht="12">
      <c r="A34">
        <v>5</v>
      </c>
      <c r="B34">
        <f t="shared" si="8"/>
        <v>13</v>
      </c>
      <c r="C34">
        <v>14</v>
      </c>
      <c r="D34">
        <v>61</v>
      </c>
      <c r="E34">
        <v>22</v>
      </c>
      <c r="F34">
        <v>0.2</v>
      </c>
      <c r="H34" s="2">
        <v>86.7</v>
      </c>
      <c r="I34" s="2">
        <v>38.7</v>
      </c>
      <c r="J34" s="2">
        <v>112.8</v>
      </c>
      <c r="K34" s="2">
        <v>8.1</v>
      </c>
      <c r="L34" s="2">
        <v>41.6</v>
      </c>
      <c r="M34" s="2">
        <v>17.3</v>
      </c>
      <c r="N34" s="2">
        <v>4.24</v>
      </c>
      <c r="P34" s="2">
        <f t="shared" si="7"/>
        <v>86.67498028078053</v>
      </c>
      <c r="Q34" s="2">
        <f t="shared" si="0"/>
        <v>38.726613296024276</v>
      </c>
      <c r="R34" s="2">
        <f t="shared" si="1"/>
        <v>112.7585796025173</v>
      </c>
      <c r="S34" s="2">
        <f t="shared" si="2"/>
        <v>8.070890895281773</v>
      </c>
      <c r="T34" s="2">
        <f t="shared" si="3"/>
        <v>41.672485333272775</v>
      </c>
      <c r="U34" s="2">
        <f t="shared" si="4"/>
        <v>17.331506992009878</v>
      </c>
      <c r="V34" s="2">
        <f t="shared" si="5"/>
        <v>4.239446922351269</v>
      </c>
    </row>
    <row r="35" spans="1:22" ht="12">
      <c r="A35">
        <v>5</v>
      </c>
      <c r="B35">
        <f t="shared" si="8"/>
        <v>14</v>
      </c>
      <c r="C35">
        <v>15</v>
      </c>
      <c r="D35">
        <v>30</v>
      </c>
      <c r="E35">
        <v>27</v>
      </c>
      <c r="F35">
        <v>0</v>
      </c>
      <c r="H35" s="2">
        <v>89.6</v>
      </c>
      <c r="I35" s="2">
        <v>41.7</v>
      </c>
      <c r="J35" s="2">
        <v>117.9</v>
      </c>
      <c r="K35" s="2">
        <v>15.9</v>
      </c>
      <c r="L35" s="2">
        <v>44.2</v>
      </c>
      <c r="M35" s="2">
        <v>28.8</v>
      </c>
      <c r="N35" s="2">
        <v>10.44</v>
      </c>
      <c r="P35" s="2">
        <f t="shared" si="7"/>
        <v>89.63224193689639</v>
      </c>
      <c r="Q35" s="2">
        <f t="shared" si="0"/>
        <v>41.693621116024275</v>
      </c>
      <c r="R35" s="2">
        <f t="shared" si="1"/>
        <v>117.8625796025173</v>
      </c>
      <c r="S35" s="2">
        <f t="shared" si="2"/>
        <v>15.854618799794219</v>
      </c>
      <c r="T35" s="2">
        <f t="shared" si="3"/>
        <v>44.25206888340758</v>
      </c>
      <c r="U35" s="2">
        <f t="shared" si="4"/>
        <v>28.851852879284884</v>
      </c>
      <c r="V35" s="2">
        <f t="shared" si="5"/>
        <v>10.449039451969245</v>
      </c>
    </row>
    <row r="36" spans="1:22" ht="12">
      <c r="A36">
        <v>5</v>
      </c>
      <c r="B36">
        <f t="shared" si="8"/>
        <v>15</v>
      </c>
      <c r="C36">
        <v>20</v>
      </c>
      <c r="D36">
        <v>23</v>
      </c>
      <c r="E36">
        <v>11</v>
      </c>
      <c r="F36">
        <v>0</v>
      </c>
      <c r="H36" s="2">
        <v>92.1</v>
      </c>
      <c r="I36" s="2">
        <v>45.9</v>
      </c>
      <c r="J36" s="2">
        <v>123.9</v>
      </c>
      <c r="K36" s="2">
        <v>10.1</v>
      </c>
      <c r="L36" s="2">
        <v>47.7</v>
      </c>
      <c r="M36" s="2">
        <v>21.9</v>
      </c>
      <c r="N36" s="2">
        <v>6.4</v>
      </c>
      <c r="P36" s="2">
        <f t="shared" si="7"/>
        <v>92.12678412475691</v>
      </c>
      <c r="Q36" s="2">
        <f t="shared" si="0"/>
        <v>45.970903818024276</v>
      </c>
      <c r="R36" s="2">
        <f t="shared" si="1"/>
        <v>123.8665796025173</v>
      </c>
      <c r="S36" s="2">
        <f t="shared" si="2"/>
        <v>10.10191561992136</v>
      </c>
      <c r="T36" s="2">
        <f t="shared" si="3"/>
        <v>47.69183859601869</v>
      </c>
      <c r="U36" s="2">
        <f t="shared" si="4"/>
        <v>21.872016502701495</v>
      </c>
      <c r="V36" s="2">
        <f t="shared" si="5"/>
        <v>6.399884321100247</v>
      </c>
    </row>
    <row r="37" spans="1:22" ht="12">
      <c r="A37">
        <v>5</v>
      </c>
      <c r="B37">
        <f t="shared" si="8"/>
        <v>16</v>
      </c>
      <c r="C37">
        <v>14</v>
      </c>
      <c r="D37">
        <v>95</v>
      </c>
      <c r="E37">
        <v>3</v>
      </c>
      <c r="F37">
        <v>16.4</v>
      </c>
      <c r="H37" s="2">
        <v>21.3</v>
      </c>
      <c r="I37" s="2">
        <v>20.1</v>
      </c>
      <c r="J37" s="2">
        <v>97</v>
      </c>
      <c r="K37" s="2">
        <v>0</v>
      </c>
      <c r="L37" s="2">
        <v>26.5</v>
      </c>
      <c r="M37" s="2">
        <v>0</v>
      </c>
      <c r="N37" s="2">
        <v>0</v>
      </c>
      <c r="P37" s="2">
        <f t="shared" si="7"/>
        <v>21.333308916597286</v>
      </c>
      <c r="Q37" s="2">
        <f t="shared" si="0"/>
        <v>20.163837545013067</v>
      </c>
      <c r="R37" s="2">
        <f t="shared" si="1"/>
        <v>96.97630882938756</v>
      </c>
      <c r="S37" s="2">
        <f t="shared" si="2"/>
        <v>0.0002510480618285621</v>
      </c>
      <c r="T37" s="2">
        <f t="shared" si="3"/>
        <v>26.534621035475514</v>
      </c>
      <c r="U37" s="2">
        <f t="shared" si="4"/>
        <v>0.0002731536353447306</v>
      </c>
      <c r="V37" s="2">
        <f t="shared" si="5"/>
        <v>1.3397052743581821E-08</v>
      </c>
    </row>
    <row r="38" spans="1:22" ht="12">
      <c r="A38">
        <v>5</v>
      </c>
      <c r="B38">
        <f t="shared" si="8"/>
        <v>17</v>
      </c>
      <c r="C38">
        <v>20</v>
      </c>
      <c r="D38">
        <v>53</v>
      </c>
      <c r="E38">
        <v>4</v>
      </c>
      <c r="F38">
        <v>2.8</v>
      </c>
      <c r="H38" s="2">
        <v>51</v>
      </c>
      <c r="I38" s="2">
        <v>18.3</v>
      </c>
      <c r="J38" s="2">
        <v>103</v>
      </c>
      <c r="K38" s="2">
        <v>0.2</v>
      </c>
      <c r="L38" s="2">
        <v>25.3</v>
      </c>
      <c r="M38" s="2">
        <v>0.2</v>
      </c>
      <c r="N38" s="2">
        <v>0</v>
      </c>
      <c r="P38" s="2">
        <f t="shared" si="7"/>
        <v>51.037732692786285</v>
      </c>
      <c r="Q38" s="2">
        <f t="shared" si="0"/>
        <v>18.321608895128502</v>
      </c>
      <c r="R38" s="2">
        <f t="shared" si="1"/>
        <v>102.98030882938757</v>
      </c>
      <c r="S38" s="2">
        <f t="shared" si="2"/>
        <v>0.2269855493063657</v>
      </c>
      <c r="T38" s="2">
        <f t="shared" si="3"/>
        <v>25.362414559894727</v>
      </c>
      <c r="U38" s="2">
        <f t="shared" si="4"/>
        <v>0.23973735023339238</v>
      </c>
      <c r="V38" s="2">
        <f t="shared" si="5"/>
        <v>0.0021712063203583164</v>
      </c>
    </row>
    <row r="39" spans="1:22" ht="12">
      <c r="A39">
        <v>5</v>
      </c>
      <c r="B39">
        <f t="shared" si="8"/>
        <v>18</v>
      </c>
      <c r="C39">
        <v>19.5</v>
      </c>
      <c r="D39">
        <v>30</v>
      </c>
      <c r="E39">
        <v>16</v>
      </c>
      <c r="F39">
        <v>0</v>
      </c>
      <c r="H39" s="2">
        <v>82.3</v>
      </c>
      <c r="I39" s="2">
        <v>22.1</v>
      </c>
      <c r="J39" s="2">
        <v>108.9</v>
      </c>
      <c r="K39" s="2">
        <v>3.3</v>
      </c>
      <c r="L39" s="2">
        <v>29.3</v>
      </c>
      <c r="M39" s="2">
        <v>6.8</v>
      </c>
      <c r="N39" s="2">
        <v>0.81</v>
      </c>
      <c r="P39" s="2">
        <f t="shared" si="7"/>
        <v>82.26512037339467</v>
      </c>
      <c r="Q39" s="2">
        <f t="shared" si="0"/>
        <v>22.117904615128502</v>
      </c>
      <c r="R39" s="2">
        <f t="shared" si="1"/>
        <v>108.89430882938757</v>
      </c>
      <c r="S39" s="2">
        <f t="shared" si="2"/>
        <v>3.297385550914734</v>
      </c>
      <c r="T39" s="2">
        <f t="shared" si="3"/>
        <v>29.33829798088386</v>
      </c>
      <c r="U39" s="2">
        <f t="shared" si="4"/>
        <v>6.81693823501376</v>
      </c>
      <c r="V39" s="2">
        <f t="shared" si="5"/>
        <v>0.8128718229521967</v>
      </c>
    </row>
    <row r="40" spans="1:22" ht="12">
      <c r="A40">
        <v>5</v>
      </c>
      <c r="B40">
        <f t="shared" si="8"/>
        <v>19</v>
      </c>
      <c r="C40">
        <v>25.5</v>
      </c>
      <c r="D40">
        <v>51</v>
      </c>
      <c r="E40">
        <v>20</v>
      </c>
      <c r="F40">
        <v>6</v>
      </c>
      <c r="H40" s="2">
        <v>75.4</v>
      </c>
      <c r="I40" s="2">
        <v>16.4</v>
      </c>
      <c r="J40" s="2">
        <v>106.4</v>
      </c>
      <c r="K40" s="2">
        <v>2.1</v>
      </c>
      <c r="L40" s="2">
        <v>23.7</v>
      </c>
      <c r="M40" s="2">
        <v>3.8</v>
      </c>
      <c r="N40" s="2">
        <v>0.29</v>
      </c>
      <c r="P40" s="2">
        <f t="shared" si="7"/>
        <v>75.35870999000437</v>
      </c>
      <c r="Q40" s="2">
        <f t="shared" si="0"/>
        <v>16.44807789652831</v>
      </c>
      <c r="R40" s="2">
        <f t="shared" si="1"/>
        <v>106.41316275360131</v>
      </c>
      <c r="S40" s="2">
        <f t="shared" si="2"/>
        <v>2.141507117882865</v>
      </c>
      <c r="T40" s="2">
        <f t="shared" si="3"/>
        <v>23.727406735760383</v>
      </c>
      <c r="U40" s="2">
        <f t="shared" si="4"/>
        <v>3.824470537612111</v>
      </c>
      <c r="V40" s="2">
        <f t="shared" si="5"/>
        <v>0.29222686551420113</v>
      </c>
    </row>
    <row r="41" spans="1:22" ht="12">
      <c r="A41">
        <v>5</v>
      </c>
      <c r="B41">
        <f t="shared" si="8"/>
        <v>20</v>
      </c>
      <c r="C41">
        <v>10</v>
      </c>
      <c r="D41">
        <v>38</v>
      </c>
      <c r="E41">
        <v>24</v>
      </c>
      <c r="F41">
        <v>0</v>
      </c>
      <c r="H41" s="2">
        <v>84.3</v>
      </c>
      <c r="I41" s="2">
        <v>18.2</v>
      </c>
      <c r="J41" s="2">
        <v>110.6</v>
      </c>
      <c r="K41" s="2">
        <v>6.4</v>
      </c>
      <c r="L41" s="2">
        <v>25.8</v>
      </c>
      <c r="M41" s="2">
        <v>11.3</v>
      </c>
      <c r="N41" s="2">
        <v>1.99</v>
      </c>
      <c r="P41" s="2">
        <f t="shared" si="7"/>
        <v>84.32332437100702</v>
      </c>
      <c r="Q41" s="2">
        <f t="shared" si="0"/>
        <v>18.25987450852831</v>
      </c>
      <c r="R41" s="2">
        <f t="shared" si="1"/>
        <v>110.6171627536013</v>
      </c>
      <c r="S41" s="2">
        <f t="shared" si="2"/>
        <v>6.440471691256351</v>
      </c>
      <c r="T41" s="2">
        <f t="shared" si="3"/>
        <v>25.851362883090797</v>
      </c>
      <c r="U41" s="2">
        <f t="shared" si="4"/>
        <v>11.304723311725663</v>
      </c>
      <c r="V41" s="2">
        <f t="shared" si="5"/>
        <v>1.989935468721102</v>
      </c>
    </row>
    <row r="42" spans="1:22" ht="12">
      <c r="A42">
        <v>5</v>
      </c>
      <c r="B42">
        <f t="shared" si="8"/>
        <v>21</v>
      </c>
      <c r="C42">
        <v>19</v>
      </c>
      <c r="D42">
        <v>27</v>
      </c>
      <c r="E42">
        <v>16</v>
      </c>
      <c r="F42">
        <v>0</v>
      </c>
      <c r="H42" s="2">
        <v>90.3</v>
      </c>
      <c r="I42" s="2">
        <v>22.1</v>
      </c>
      <c r="J42" s="2">
        <v>116.4</v>
      </c>
      <c r="K42" s="2">
        <v>10</v>
      </c>
      <c r="L42" s="2">
        <v>29.9</v>
      </c>
      <c r="M42" s="2">
        <v>17.2</v>
      </c>
      <c r="N42" s="2">
        <v>4.19</v>
      </c>
      <c r="P42" s="2">
        <f t="shared" si="7"/>
        <v>90.30739730376074</v>
      </c>
      <c r="Q42" s="2">
        <f t="shared" si="0"/>
        <v>22.12277652652831</v>
      </c>
      <c r="R42" s="2">
        <f t="shared" si="1"/>
        <v>116.4411627536013</v>
      </c>
      <c r="S42" s="2">
        <f t="shared" si="2"/>
        <v>10.033130269665989</v>
      </c>
      <c r="T42" s="2">
        <f t="shared" si="3"/>
        <v>29.99744114832606</v>
      </c>
      <c r="U42" s="2">
        <f t="shared" si="4"/>
        <v>17.229163101623016</v>
      </c>
      <c r="V42" s="2">
        <f t="shared" si="5"/>
        <v>4.195237062115645</v>
      </c>
    </row>
    <row r="43" spans="1:22" ht="12">
      <c r="A43">
        <v>5</v>
      </c>
      <c r="B43">
        <f t="shared" si="8"/>
        <v>22</v>
      </c>
      <c r="C43">
        <v>26</v>
      </c>
      <c r="D43">
        <v>46</v>
      </c>
      <c r="E43">
        <v>11</v>
      </c>
      <c r="F43">
        <v>4.2</v>
      </c>
      <c r="H43" s="2">
        <v>77.6</v>
      </c>
      <c r="I43" s="2">
        <v>18.7</v>
      </c>
      <c r="J43" s="2">
        <v>117.7</v>
      </c>
      <c r="K43" s="2">
        <v>1.6</v>
      </c>
      <c r="L43" s="2">
        <v>26.8</v>
      </c>
      <c r="M43" s="2">
        <v>2.9</v>
      </c>
      <c r="N43" s="2">
        <v>0.18</v>
      </c>
      <c r="P43" s="2">
        <f t="shared" si="7"/>
        <v>77.5781637114086</v>
      </c>
      <c r="Q43" s="2">
        <f t="shared" si="0"/>
        <v>18.745764318375358</v>
      </c>
      <c r="R43" s="2">
        <f t="shared" si="1"/>
        <v>117.73113764193133</v>
      </c>
      <c r="S43" s="2">
        <f t="shared" si="2"/>
        <v>1.5843026140324763</v>
      </c>
      <c r="T43" s="2">
        <f t="shared" si="3"/>
        <v>26.816766068286718</v>
      </c>
      <c r="U43" s="2">
        <f t="shared" si="4"/>
        <v>2.940241282299842</v>
      </c>
      <c r="V43" s="2">
        <f t="shared" si="5"/>
        <v>0.18348761795341795</v>
      </c>
    </row>
    <row r="44" spans="1:22" ht="12">
      <c r="A44">
        <v>5</v>
      </c>
      <c r="B44">
        <f t="shared" si="8"/>
        <v>23</v>
      </c>
      <c r="C44">
        <v>30</v>
      </c>
      <c r="D44">
        <v>38</v>
      </c>
      <c r="E44">
        <v>22</v>
      </c>
      <c r="F44">
        <v>0</v>
      </c>
      <c r="H44" s="2">
        <v>90.2</v>
      </c>
      <c r="I44" s="2">
        <v>23.8</v>
      </c>
      <c r="J44" s="2">
        <v>125.5</v>
      </c>
      <c r="K44" s="2">
        <v>13.4</v>
      </c>
      <c r="L44" s="2">
        <v>32.3</v>
      </c>
      <c r="M44" s="2">
        <v>22</v>
      </c>
      <c r="N44" s="2">
        <v>6.49</v>
      </c>
      <c r="P44" s="2">
        <f t="shared" si="7"/>
        <v>90.21521564008368</v>
      </c>
      <c r="Q44" s="2">
        <f t="shared" si="0"/>
        <v>23.822059330375357</v>
      </c>
      <c r="R44" s="2">
        <f t="shared" si="1"/>
        <v>125.53513764193133</v>
      </c>
      <c r="S44" s="2">
        <f t="shared" si="2"/>
        <v>13.397154848264634</v>
      </c>
      <c r="T44" s="2">
        <f t="shared" si="3"/>
        <v>32.31401887262797</v>
      </c>
      <c r="U44" s="2">
        <f t="shared" si="4"/>
        <v>22.05825565829964</v>
      </c>
      <c r="V44" s="2">
        <f t="shared" si="5"/>
        <v>6.496655946473994</v>
      </c>
    </row>
    <row r="45" spans="1:22" ht="12">
      <c r="A45">
        <v>5</v>
      </c>
      <c r="B45">
        <f t="shared" si="8"/>
        <v>24</v>
      </c>
      <c r="C45">
        <v>25.5</v>
      </c>
      <c r="D45">
        <v>67</v>
      </c>
      <c r="E45">
        <v>19</v>
      </c>
      <c r="F45">
        <v>12.6</v>
      </c>
      <c r="H45" s="2">
        <v>65.3</v>
      </c>
      <c r="I45" s="2">
        <v>13.1</v>
      </c>
      <c r="J45" s="2">
        <v>108.5</v>
      </c>
      <c r="K45" s="2">
        <v>1.4</v>
      </c>
      <c r="L45" s="2">
        <v>20.3</v>
      </c>
      <c r="M45" s="2">
        <v>1.9</v>
      </c>
      <c r="N45" s="2">
        <v>0.08</v>
      </c>
      <c r="P45" s="2">
        <f t="shared" si="7"/>
        <v>65.31666110115003</v>
      </c>
      <c r="Q45" s="2">
        <f t="shared" si="0"/>
        <v>13.19044222844283</v>
      </c>
      <c r="R45" s="2">
        <f t="shared" si="1"/>
        <v>108.51039888873775</v>
      </c>
      <c r="S45" s="2">
        <f t="shared" si="2"/>
        <v>1.3910843896421357</v>
      </c>
      <c r="T45" s="2">
        <f t="shared" si="3"/>
        <v>20.232320434962737</v>
      </c>
      <c r="U45" s="2">
        <f t="shared" si="4"/>
        <v>1.8741954669000227</v>
      </c>
      <c r="V45" s="2">
        <f t="shared" si="5"/>
        <v>0.08268966779459758</v>
      </c>
    </row>
    <row r="46" spans="1:22" ht="12">
      <c r="A46">
        <v>5</v>
      </c>
      <c r="B46">
        <f t="shared" si="8"/>
        <v>25</v>
      </c>
      <c r="C46">
        <v>12</v>
      </c>
      <c r="D46">
        <v>53</v>
      </c>
      <c r="E46">
        <v>28</v>
      </c>
      <c r="F46">
        <v>11.8</v>
      </c>
      <c r="H46" s="2">
        <v>55.4</v>
      </c>
      <c r="I46" s="2">
        <v>7.7</v>
      </c>
      <c r="J46" s="2">
        <v>91.6</v>
      </c>
      <c r="K46" s="2">
        <v>1.2</v>
      </c>
      <c r="L46" s="2">
        <v>12.8</v>
      </c>
      <c r="M46" s="2">
        <v>0.8</v>
      </c>
      <c r="N46" s="2">
        <v>0.02</v>
      </c>
      <c r="P46" s="2">
        <f t="shared" si="7"/>
        <v>55.41619697588361</v>
      </c>
      <c r="Q46" s="2">
        <f t="shared" si="0"/>
        <v>7.778325901878697</v>
      </c>
      <c r="R46" s="2">
        <f t="shared" si="1"/>
        <v>91.64993518485264</v>
      </c>
      <c r="S46" s="2">
        <f t="shared" si="2"/>
        <v>1.1877254013983443</v>
      </c>
      <c r="T46" s="2">
        <f t="shared" si="3"/>
        <v>12.833669427349735</v>
      </c>
      <c r="U46" s="2">
        <f t="shared" si="4"/>
        <v>0.8236106582640222</v>
      </c>
      <c r="V46" s="2">
        <f t="shared" si="5"/>
        <v>0.019292866980002685</v>
      </c>
    </row>
    <row r="47" spans="1:22" ht="12">
      <c r="A47">
        <v>5</v>
      </c>
      <c r="B47">
        <f t="shared" si="8"/>
        <v>26</v>
      </c>
      <c r="C47">
        <v>21</v>
      </c>
      <c r="D47">
        <v>38</v>
      </c>
      <c r="E47">
        <v>8</v>
      </c>
      <c r="F47">
        <v>0</v>
      </c>
      <c r="H47" s="2">
        <v>80.8</v>
      </c>
      <c r="I47" s="2">
        <v>11.3</v>
      </c>
      <c r="J47" s="2">
        <v>97.8</v>
      </c>
      <c r="K47" s="2">
        <v>1.9</v>
      </c>
      <c r="L47" s="2">
        <v>17.6</v>
      </c>
      <c r="M47" s="2">
        <v>2.6</v>
      </c>
      <c r="N47" s="2">
        <v>0.14</v>
      </c>
      <c r="P47" s="2">
        <f t="shared" si="7"/>
        <v>80.84396852750632</v>
      </c>
      <c r="Q47" s="2">
        <f t="shared" si="0"/>
        <v>11.385596633878697</v>
      </c>
      <c r="R47" s="2">
        <f t="shared" si="1"/>
        <v>97.83393518485263</v>
      </c>
      <c r="S47" s="2">
        <f t="shared" si="2"/>
        <v>1.864174011404754</v>
      </c>
      <c r="T47" s="2">
        <f t="shared" si="3"/>
        <v>17.639208364081036</v>
      </c>
      <c r="U47" s="2">
        <f t="shared" si="4"/>
        <v>2.561305802274414</v>
      </c>
      <c r="V47" s="2">
        <f t="shared" si="5"/>
        <v>0.14372940940615592</v>
      </c>
    </row>
    <row r="48" spans="1:22" ht="12">
      <c r="A48">
        <v>5</v>
      </c>
      <c r="B48">
        <f t="shared" si="8"/>
        <v>27</v>
      </c>
      <c r="C48">
        <v>13</v>
      </c>
      <c r="D48">
        <v>70</v>
      </c>
      <c r="E48">
        <v>20</v>
      </c>
      <c r="F48">
        <v>3.8</v>
      </c>
      <c r="H48" s="2">
        <v>61.7</v>
      </c>
      <c r="I48" s="2">
        <v>8.4</v>
      </c>
      <c r="J48" s="2">
        <v>97.9</v>
      </c>
      <c r="K48" s="2">
        <v>1.2</v>
      </c>
      <c r="L48" s="2">
        <v>13.8</v>
      </c>
      <c r="M48" s="2">
        <v>0.9</v>
      </c>
      <c r="N48" s="2">
        <v>0.02</v>
      </c>
      <c r="P48" s="2">
        <f t="shared" si="7"/>
        <v>61.74128743989012</v>
      </c>
      <c r="Q48" s="2">
        <f t="shared" si="0"/>
        <v>8.446237096944134</v>
      </c>
      <c r="R48" s="2">
        <f t="shared" si="1"/>
        <v>97.86946766488677</v>
      </c>
      <c r="S48" s="2">
        <f t="shared" si="2"/>
        <v>1.241241852828088</v>
      </c>
      <c r="T48" s="2">
        <f t="shared" si="3"/>
        <v>13.8946641808654</v>
      </c>
      <c r="U48" s="2">
        <f t="shared" si="4"/>
        <v>0.9013711338274963</v>
      </c>
      <c r="V48" s="2">
        <f t="shared" si="5"/>
        <v>0.02263332486589274</v>
      </c>
    </row>
    <row r="49" spans="1:22" ht="12">
      <c r="A49">
        <v>5</v>
      </c>
      <c r="B49">
        <f t="shared" si="8"/>
        <v>28</v>
      </c>
      <c r="C49">
        <v>9</v>
      </c>
      <c r="D49">
        <v>78</v>
      </c>
      <c r="E49">
        <v>24</v>
      </c>
      <c r="F49">
        <v>1.4</v>
      </c>
      <c r="H49" s="2">
        <v>64.5</v>
      </c>
      <c r="I49" s="2">
        <v>9</v>
      </c>
      <c r="J49" s="2">
        <v>101.9</v>
      </c>
      <c r="K49" s="2">
        <v>1.7</v>
      </c>
      <c r="L49" s="2">
        <v>14.7</v>
      </c>
      <c r="M49" s="2">
        <v>2</v>
      </c>
      <c r="N49" s="2">
        <v>0.09</v>
      </c>
      <c r="P49" s="2">
        <f t="shared" si="7"/>
        <v>64.48203408048016</v>
      </c>
      <c r="Q49" s="2">
        <f t="shared" si="0"/>
        <v>9.031214148944134</v>
      </c>
      <c r="R49" s="2">
        <f t="shared" si="1"/>
        <v>101.89346766488677</v>
      </c>
      <c r="S49" s="2">
        <f t="shared" si="2"/>
        <v>1.730374716803201</v>
      </c>
      <c r="T49" s="2">
        <f t="shared" si="3"/>
        <v>14.786062743770964</v>
      </c>
      <c r="U49" s="2">
        <f t="shared" si="4"/>
        <v>1.9569033022885984</v>
      </c>
      <c r="V49" s="2">
        <f t="shared" si="5"/>
        <v>0.0892579035406406</v>
      </c>
    </row>
    <row r="50" spans="1:22" ht="12">
      <c r="A50">
        <v>5</v>
      </c>
      <c r="B50">
        <f t="shared" si="8"/>
        <v>29</v>
      </c>
      <c r="C50">
        <v>11</v>
      </c>
      <c r="D50">
        <v>54</v>
      </c>
      <c r="E50">
        <v>16</v>
      </c>
      <c r="F50">
        <v>0</v>
      </c>
      <c r="H50" s="2">
        <v>77.6</v>
      </c>
      <c r="I50" s="2">
        <v>10.5</v>
      </c>
      <c r="J50" s="2">
        <v>106.3</v>
      </c>
      <c r="K50" s="2">
        <v>2</v>
      </c>
      <c r="L50" s="2">
        <v>16.8</v>
      </c>
      <c r="M50" s="2">
        <v>2.8</v>
      </c>
      <c r="N50" s="2">
        <v>0.17</v>
      </c>
      <c r="P50" s="2">
        <f t="shared" si="7"/>
        <v>77.63396231226197</v>
      </c>
      <c r="Q50" s="2">
        <f t="shared" si="0"/>
        <v>10.496552704944133</v>
      </c>
      <c r="R50" s="2">
        <f t="shared" si="1"/>
        <v>106.27746766488677</v>
      </c>
      <c r="S50" s="2">
        <f t="shared" si="2"/>
        <v>2.0473552904203074</v>
      </c>
      <c r="T50" s="2">
        <f t="shared" si="3"/>
        <v>16.83605080354875</v>
      </c>
      <c r="U50" s="2">
        <f t="shared" si="4"/>
        <v>2.7932170882547527</v>
      </c>
      <c r="V50" s="2">
        <f t="shared" si="5"/>
        <v>0.16756148702248438</v>
      </c>
    </row>
    <row r="51" spans="1:22" ht="12">
      <c r="A51">
        <v>5</v>
      </c>
      <c r="B51">
        <f t="shared" si="8"/>
        <v>30</v>
      </c>
      <c r="C51">
        <v>15.5</v>
      </c>
      <c r="D51">
        <v>39</v>
      </c>
      <c r="E51">
        <v>9</v>
      </c>
      <c r="F51">
        <v>0</v>
      </c>
      <c r="H51" s="2">
        <v>85.4</v>
      </c>
      <c r="I51" s="2">
        <v>13.1</v>
      </c>
      <c r="J51" s="2">
        <v>111.5</v>
      </c>
      <c r="K51" s="2">
        <v>3.5</v>
      </c>
      <c r="L51" s="2">
        <v>20.3</v>
      </c>
      <c r="M51" s="2">
        <v>5.8</v>
      </c>
      <c r="N51" s="2">
        <v>0.61</v>
      </c>
      <c r="P51" s="2">
        <f t="shared" si="7"/>
        <v>85.43024711542763</v>
      </c>
      <c r="Q51" s="2">
        <f t="shared" si="0"/>
        <v>13.162384220944134</v>
      </c>
      <c r="R51" s="2">
        <f t="shared" si="1"/>
        <v>111.47146766488677</v>
      </c>
      <c r="S51" s="2">
        <f t="shared" si="2"/>
        <v>3.5196326372218545</v>
      </c>
      <c r="T51" s="2">
        <f t="shared" si="3"/>
        <v>20.324926204808474</v>
      </c>
      <c r="U51" s="2">
        <f t="shared" si="4"/>
        <v>5.782286618033395</v>
      </c>
      <c r="V51" s="2">
        <f t="shared" si="5"/>
        <v>0.6074145947167332</v>
      </c>
    </row>
    <row r="52" spans="1:22" ht="12">
      <c r="A52">
        <v>5</v>
      </c>
      <c r="B52">
        <f t="shared" si="8"/>
        <v>31</v>
      </c>
      <c r="C52">
        <v>18</v>
      </c>
      <c r="D52">
        <v>36</v>
      </c>
      <c r="E52">
        <v>5</v>
      </c>
      <c r="F52">
        <v>0</v>
      </c>
      <c r="H52" s="2">
        <v>88.5</v>
      </c>
      <c r="I52" s="2">
        <v>16.3</v>
      </c>
      <c r="J52" s="2">
        <v>117.1</v>
      </c>
      <c r="K52" s="2">
        <v>4.4</v>
      </c>
      <c r="L52" s="2">
        <v>24.2</v>
      </c>
      <c r="M52" s="2">
        <v>7.9</v>
      </c>
      <c r="N52" s="2">
        <v>1.06</v>
      </c>
      <c r="P52" s="2">
        <f t="shared" si="7"/>
        <v>88.45921892142326</v>
      </c>
      <c r="Q52" s="2">
        <f t="shared" si="0"/>
        <v>16.380547804944133</v>
      </c>
      <c r="R52" s="2">
        <f t="shared" si="1"/>
        <v>117.11546766488678</v>
      </c>
      <c r="S52" s="2">
        <f t="shared" si="2"/>
        <v>4.421682559381232</v>
      </c>
      <c r="T52" s="2">
        <f t="shared" si="3"/>
        <v>24.273472551764485</v>
      </c>
      <c r="U52" s="2">
        <f t="shared" si="4"/>
        <v>7.936793074508039</v>
      </c>
      <c r="V52" s="2">
        <f t="shared" si="5"/>
        <v>1.0639976190144274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5"/>
  <sheetViews>
    <sheetView tabSelected="1" workbookViewId="0" topLeftCell="A1">
      <selection activeCell="A4" sqref="A4"/>
    </sheetView>
  </sheetViews>
  <sheetFormatPr defaultColWidth="11.421875" defaultRowHeight="12.75"/>
  <sheetData>
    <row r="1" ht="12">
      <c r="A1" t="s">
        <v>23</v>
      </c>
    </row>
    <row r="2" ht="12">
      <c r="A2" t="s">
        <v>21</v>
      </c>
    </row>
    <row r="3" ht="12">
      <c r="A3" t="s">
        <v>19</v>
      </c>
    </row>
    <row r="4" ht="12">
      <c r="A4" t="s">
        <v>22</v>
      </c>
    </row>
    <row r="5" ht="12">
      <c r="A5" t="s">
        <v>20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NRCan, CFS, NoFC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Field</dc:creator>
  <cp:keywords/>
  <dc:description/>
  <cp:lastModifiedBy>Robert Field2</cp:lastModifiedBy>
  <dcterms:created xsi:type="dcterms:W3CDTF">2001-10-01T15:46:01Z</dcterms:created>
  <dcterms:modified xsi:type="dcterms:W3CDTF">2014-09-16T00:35:39Z</dcterms:modified>
  <cp:category/>
  <cp:version/>
  <cp:contentType/>
  <cp:contentStatus/>
</cp:coreProperties>
</file>